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长沙电力职业技术学院27号楼外立面改造项目" sheetId="1" r:id="rId1"/>
  </sheets>
  <definedNames>
    <definedName name="_xlnm._FilterDatabase" localSheetId="0" hidden="1">长沙电力职业技术学院27号楼外立面改造项目!$A$1:$F$91</definedName>
  </definedNames>
  <calcPr calcId="191029" iterate="1" iterateCount="1000" iterateDelta="0.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<sst xmlns="http://schemas.openxmlformats.org/spreadsheetml/2006/main" count="303" uniqueCount="121">
  <si>
    <t>序号</t>
  </si>
  <si>
    <t>名称</t>
  </si>
  <si>
    <t>计算式</t>
  </si>
  <si>
    <t>单位</t>
  </si>
  <si>
    <t>工程量</t>
  </si>
  <si>
    <t>备注</t>
  </si>
  <si>
    <t>拆除工程</t>
  </si>
  <si>
    <t>C立面外墙砖拆除</t>
  </si>
  <si>
    <t>㎡</t>
  </si>
  <si>
    <t>烟囱拆除</t>
  </si>
  <si>
    <t>m</t>
  </si>
  <si>
    <t>拆除钢架楼梯踏步及扶手</t>
  </si>
  <si>
    <t>门拆除</t>
  </si>
  <si>
    <t>（1.5*2.1+1.5*3.6+1.5*2.1+1*2.1+1.5*2.1）[首层门]+2.8[二层防盗门]</t>
  </si>
  <si>
    <t>C立面窗拆除</t>
  </si>
  <si>
    <t>3.2[长]*1.2[高]</t>
  </si>
  <si>
    <t>建筑垃圾外运</t>
  </si>
  <si>
    <t>装饰工程</t>
  </si>
  <si>
    <t>A立面</t>
  </si>
  <si>
    <t>仿真藤条</t>
  </si>
  <si>
    <t>100.96+85.44</t>
  </si>
  <si>
    <t>外墙真石漆（原瓷砖面外墙）</t>
  </si>
  <si>
    <t>（（349.56-1.5*0.7*2）+12.62）*1.04</t>
  </si>
  <si>
    <t>门窗侧60*40*2.5龙骨</t>
  </si>
  <si>
    <t>(（3.52*2+0.82*4+0.98*2+0.9*3）*2[2侧]*3[张]+（ROUNDUP(（2.1/0.86）,0)[根]*0.9[横向]+2.1*3[竖向]）*2[2侧]*1[张]+（ROUNDUP(（2.6/0.86）,0)[根]*0.9[横向]+2.6*3[竖向]）*2[2侧]*7[张]）*1.28/1000[侧边]+（2.4*2[根]*3[张]+1.2*2[根]*2[顶部及底部]*5[张]+3.3*2[根]*2[顶部及底部]*2[张]+1.5*2[根]*1[张]）*1.28/1000[顶部及底部]</t>
  </si>
  <si>
    <t>t</t>
  </si>
  <si>
    <t>设计回复为铝合金材质</t>
  </si>
  <si>
    <t>门窗侧面3.0厚铝板饰面</t>
  </si>
  <si>
    <t>（（3.6*2+2.4）*1*3+（1.5+2.1*2）*1*1）[门]+（7.6*1*5+11.8*1*2）[窗]+（（（3.6*2+2.4）*0.06*3+（1.5+2.1*2）*0.06*1）[门]+（7.6*0.06*5+11.8*0.06*2）[窗]）[正面收边]+2.16</t>
  </si>
  <si>
    <t>新建防盗门</t>
  </si>
  <si>
    <t>1.5[长]*2.1[高]</t>
  </si>
  <si>
    <t>A剖面图</t>
  </si>
  <si>
    <t>3.0厚铝板饰面顶</t>
  </si>
  <si>
    <t>1.005[宽]*63[长]</t>
  </si>
  <si>
    <t>100*100*0.9铝方通</t>
  </si>
  <si>
    <t>38#卡式龙骨</t>
  </si>
  <si>
    <t>ROUNDUP(（63/1.2）,0)[根]*4.25[高]*0.75[理论米重]/1000</t>
  </si>
  <si>
    <t>横向40*40*2镀锌方通</t>
  </si>
  <si>
    <t>(ROUNDUP(（63/1.5）,0)[根]*（0.772*3+0.816）[长]+63[长]*8[根])*2.39[理论米重]/1000</t>
  </si>
  <si>
    <t>竖向40*40*2镀锌方通</t>
  </si>
  <si>
    <t>ROUNDUP(（63/1.5）,0)[根]*（4.35+4.18）[高]*2.39[理论米重]/1000</t>
  </si>
  <si>
    <t>B剖面图</t>
  </si>
  <si>
    <t>0.806[宽]*63[长]*2[数量]</t>
  </si>
  <si>
    <t>100.96+85.44+21.33</t>
  </si>
  <si>
    <t>ROUNDUP(（（63+53.4）/1.2）,0)[根]*1.57[高]*0.75[理论米重]/1000+ROUNDUP(（9.7/1.2）,0)[根]*2.17[高]*0.75[理论米重]/1000</t>
  </si>
  <si>
    <t>（ROUNDUP(（63/1.5）,0)[根]*（0.572*2+0.655）[长]+63[长]*6[根]*2[数量])*2.39[理论米重]/1000</t>
  </si>
  <si>
    <t>ROUNDUP(（（63+53.4）/1.5）,0)[根]*（1.697+1.576）[高]*2.39[理论米重]/1000+ROUNDUP(（9.7/1.5）,0)[根]*（2.197+2.076）[高]*2.39[理论米重]/1000</t>
  </si>
  <si>
    <t>C剖面图</t>
  </si>
  <si>
    <t>雨棚40*40*2镀锌方通</t>
  </si>
  <si>
    <t>（（63[长]*3[根][横向]+(ROUNDUP(（63/1.2）,0)）[根]*（0.629+0.628）[长][竖向])*2.39[理论米重]/1000）*2[上下两排]+ROUNDUP（（63/1.2）,0)*3[根]*0.214[高][竖向]*2.39[理论米重]/1000</t>
  </si>
  <si>
    <t>雨棚60*40*2.5龙骨</t>
  </si>
  <si>
    <t>（（63[长]*3[根][横向]+(ROUNDUP(（63/1.2）,0)）[根]*（0.629+0.628）[长][竖向])*1.28[理论米重]/1000）*2[上下两排]+ROUNDUP（（63/1.2）,0)[根]*0.454[高][竖向]*1.28[理论米重]/1000</t>
  </si>
  <si>
    <t>雨棚（3.0#厚铝板）</t>
  </si>
  <si>
    <t>3.46[宽]*63[长]</t>
  </si>
  <si>
    <t>D剖面图</t>
  </si>
  <si>
    <t>7.2+9.6+14.1</t>
  </si>
  <si>
    <t>40*40*2镀锌方通（包管）</t>
  </si>
  <si>
    <t>（ROUNDUP(（4.9/0.5）,0)[根]*（0.36*2+0.6）[长]*6[数量]+ROUNDUP(（3.1/0.5）,0)[根]*（0.36*2+0.6）[长]*5[数量]+ROUNDUP(（2.6/0.5）,0)[根]*（0.36*2+0.6）[长]*1[数量]+ROUNDUP(（4.9/0.5）,0)[根]*（0.36*2+0.3）[长]*1[数量]+ROUNDUP(（3.1/0.5）,0)[根]*（0.36*2+0.3）[长]*1[数量])*2.39[理论米重]/1000</t>
  </si>
  <si>
    <t>3.0厚铝板（包管）</t>
  </si>
  <si>
    <t>0.4[宽]*4.91[高]*7[个]*2[两侧]+0.4[宽]*3.1[高]*6[个]*2[两侧]+0.4[宽]*2.6[高]*1[个]*2[两侧]</t>
  </si>
  <si>
    <t>B立面</t>
  </si>
  <si>
    <t>原外墙开裂及空鼓修补</t>
  </si>
  <si>
    <t>铝合金窗</t>
  </si>
  <si>
    <t>文字说明中</t>
  </si>
  <si>
    <t>134.88+120.16</t>
  </si>
  <si>
    <t>（18.86+87.64+4.92+61.43+191.53+16.84）*1.04</t>
  </si>
  <si>
    <t>(（3.52*2+0.82*4+0.98*2+0.9*3）*2[2侧]*7[张]+（ROUNDUP(（2.1/0.86）,0)[根]*0.9[横向]+2.1*3[竖向]）*2[2侧]*2[张]+（ROUNDUP(（2.6/0.86）,0)[根]*0.9[横向]+2.6*3[竖向]）*2[2侧]*5[张]+（ROUNDUP(（3.3/0.86）,0)[根]*0.9[横向]+3.3*3[竖向]）*2[2侧]*7[张]）*1.28/1000[侧边]+（1.2*2[根]*2[顶部及底部]*5[张]+1.5*2[根]*5[张]+3.6*2[根]*2[顶部及底部]*7[张]+3*2[根]*2[张]+1*2[根]*1[张]+7.6*2[根]*1[张]+4.6*2[根]*1[张]）*1.28/1000[侧边]</t>
  </si>
  <si>
    <t>(7.6*1*5+5.12*1*1+13.8*1*7)[窗]+（（1.5+3.6*2）*1*3+（1.5+2.1*2）*1*2+（3+3.6*2）*1*2+（1+2.1*2）*1*1）[门]+19.4*1*1[门联窗]+（(7.6*0.06*5+5.12*0.06*1+13.8*0.06*7)[窗]+（（1.5+3.6*2）*0.06*3+（1.5+2.1*2）*0.06*2+（3+3.6*2）*0.06*2+（1+2.1*2）*0.06*1）[门]+19.4*0.06*1[门联窗]）[正面收边]+7.02</t>
  </si>
  <si>
    <t>1.5*3.6+1.5*2.1+1*2.1+1.5*2.1</t>
  </si>
  <si>
    <t>1.005[宽]*84.3[长]</t>
  </si>
  <si>
    <t>53.46+111.55</t>
  </si>
  <si>
    <t>ROUNDUP(（84.3/1.2）,0)[根]*4.25[高]*0.75[理论米重]/1000</t>
  </si>
  <si>
    <t>（ROUNDUP(（84.3/1.5）,0)[根]*（0.772*3+0.816）[长]+84.3[长]*8[根])*2.39[理论米重]/1000</t>
  </si>
  <si>
    <t>（ROUNDUP(（84.3/1.5）,0)[根]*（4.35+4.18）[高])*2.39[理论米重]/1000</t>
  </si>
  <si>
    <t>0.806[宽]*84.3[长]*2[数量]</t>
  </si>
  <si>
    <t>134.88+20.24+120.16</t>
  </si>
  <si>
    <t>ROUNDUP(（（84.3+75.1）/1.2）,0)[根]*1.57[高]*0.75[理论米重]/1000+ROUNDUP(（9.2/1.2）,0)[根]*2.17[高]*0.75[理论米重]/1000</t>
  </si>
  <si>
    <t>（ROUNDUP(（84.3/1.5）,0)[根]*（0.572*2+0.655）[长]+84.3[长]*6[根]*2[数量])*2.39[理论米重]/1000</t>
  </si>
  <si>
    <t>ROUNDUP(（（84.3+75.1）/1.5）,0)[根]*（1.697+1.576）[高]*2.39[理论米重]/1000+ROUNDUP(（9.2/1.5）,0)[根]*（2.197+2.076）[高]*2.39[理论米重]/1000</t>
  </si>
  <si>
    <t>（（84.3[长]*3[根][横向]+(ROUNDUP(（84.3/1.2）,0)）[根]*（0.629+0.628）[长][竖向])*2.39[理论米重]/1000）*2[上下两排]+ROUNDUP（（84.3/1.2）,0)*3[根]*0.214[高][竖向]*2.39[理论米重]/1000</t>
  </si>
  <si>
    <t>（（84.3[长]*3[根][横向]+(ROUNDUP(（84.3/1.2）,0)）[根]*（0.629+0.628）[长][竖向])*1.28[理论米重]/1000）*2[上下两排]+ROUNDUP（（84.3/1.2）,0)[根]*0.454[高][竖向]*1.28[理论米重]/1000</t>
  </si>
  <si>
    <t>3.46[宽]*84.3[长]</t>
  </si>
  <si>
    <t>4.8+6.5+4.96+0.3+4.2+5.58+16.8</t>
  </si>
  <si>
    <t>（ROUNDUP(（3.1/0.5）,0)[根]*（0.36*2+0.6）[长]*5[数量]+ROUNDUP(（3.1/0.5）,0)[根]*（0.36*2+0.3）[长]*2[数量]+ROUNDUP(（3.1/0.5）,0)[根]*（0.36*2+0.4）[长]*1[数量]+ROUNDUP(（3.1/0.5）,0)[根]*（0.36*2+1.3）[长]*1[数量]）*2.39[理论米重]/1000</t>
  </si>
  <si>
    <t>2层</t>
  </si>
  <si>
    <t>（ROUNDUP(（4.9/0.5）,0)[根]*（0.36*2+0.6）[长]*5[数量]+ROUNDUP(（4.9/0.5）,0)[根]*（0.36*2+0.3）[长]*2[数量]+ROUNDUP(（4.9/0.5）,0)[根]*（0.36*2+0.4）[长]*1[数量]+ROUNDUP(（5.3/0.5）,0)[根]*（0.36*2+1.3）[长]*1[数量]）*2.39[理论米重]/1000</t>
  </si>
  <si>
    <t>3层</t>
  </si>
  <si>
    <t>0.4[宽]*4.91[高]*8[个]*2[两侧]+0.4[宽]*5.3[高]*1[个]*2[两侧]+0.4[宽]*3.1[高]*9[个]*2[两侧]</t>
  </si>
  <si>
    <t>C立面</t>
  </si>
  <si>
    <t>砖砌体封窗</t>
  </si>
  <si>
    <t>3.2[长]*1.2[高]*0.2[墙厚]</t>
  </si>
  <si>
    <t>m³</t>
  </si>
  <si>
    <t>外墙真石漆(拆除瓷砖面外墙)</t>
  </si>
  <si>
    <t>1.005[宽]*25.2[长]</t>
  </si>
  <si>
    <t>ROUNDUP(（25.2/1.2）,0)[根]*4.25[高]*0.75[理论米重]/1000</t>
  </si>
  <si>
    <t>（ROUNDUP(（25.2/1.5）,0)[根]*（0.772*3+0.816）[长]+25.2[长]*8[根]）*2.39[理论米重]/1000</t>
  </si>
  <si>
    <t>ROUNDUP(（25.2/1.5）,0)[根]*（4.35+4.18）[高]*2.39[理论米重]/1000</t>
  </si>
  <si>
    <t>楼梯间</t>
  </si>
  <si>
    <t>墙面（腻子基层两遍，白色乳胶漆两遍）</t>
  </si>
  <si>
    <t>（24.41*4.3-1.8*2.1）*5+（24.41*4.3-1.5*2.1-1.8*2.1）*5</t>
  </si>
  <si>
    <t>天棚（腻子基层两遍，白色乳胶漆两遍）</t>
  </si>
  <si>
    <t>32.56*5*2</t>
  </si>
  <si>
    <t>电梯间</t>
  </si>
  <si>
    <t>（14.8-0.8-0.64）*3.2-1.5*3.6[M1]-1.2*2.6[C5]-1.5*2.1[电梯洞口]</t>
  </si>
  <si>
    <t>石膏板吊顶（腻子基层两遍，白色乳胶漆两遍）</t>
  </si>
  <si>
    <t>双眼皮石膏线</t>
  </si>
  <si>
    <t>包管（12厘阻燃板基层,9厘石膏板面层包管）</t>
  </si>
  <si>
    <t>（0.64+1.28）*3.5[高]</t>
  </si>
  <si>
    <t>三层</t>
  </si>
  <si>
    <t>布艺窗帘</t>
  </si>
  <si>
    <t>铝合金罗马杆</t>
  </si>
  <si>
    <t>其他</t>
  </si>
  <si>
    <t>部分空调外机移位及外墙弱电布线规整清理</t>
  </si>
  <si>
    <t>工日</t>
  </si>
  <si>
    <t>安装工程</t>
  </si>
  <si>
    <t>嵌入式LED筒灯(φ75)</t>
  </si>
  <si>
    <t>个</t>
  </si>
  <si>
    <t>三控开关</t>
  </si>
  <si>
    <t>PVC25</t>
  </si>
  <si>
    <t>12.04+4.42+10.67+(3-1.4)*3</t>
  </si>
  <si>
    <t>灯线及开关控制线BYJ-2.5㎡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</si>
</sst>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9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0"/>
  <sheetViews>
    <sheetView tabSelected="1" workbookViewId="0">
      <selection activeCell="F5" sqref="F5"/>
    </sheetView>
  </sheetViews>
  <sheetFormatPr defaultColWidth="8.89166666666667" defaultRowHeight="30" customHeight="1" outlineLevelCol="5"/>
  <cols>
    <col min="1" max="1" width="14.1833333333333" style="4" customWidth="1"/>
    <col min="2" max="2" width="26.4416666666667" style="4" customWidth="1"/>
    <col min="3" max="3" width="93.775" style="4" customWidth="1"/>
    <col min="4" max="4" width="8.89166666666667" style="4"/>
    <col min="5" max="5" width="11.775" style="5" customWidth="1"/>
    <col min="6" max="6" width="28.3333333333333" style="4" customWidth="1"/>
    <col min="7" max="7" width="15.75" style="6" customWidth="1"/>
    <col min="8" max="16384" width="8.89166666666667" style="6"/>
  </cols>
  <sheetData>
    <row r="1" customHeight="1" spans="1:6">
      <c r="A1" s="7" t="s">
        <v>0</v>
      </c>
      <c r="B1" s="7" t="s">
        <v>1</v>
      </c>
      <c r="C1" s="7" t="s">
        <v>2</v>
      </c>
      <c r="D1" s="7" t="s">
        <v>3</v>
      </c>
      <c r="E1" s="8" t="s">
        <v>4</v>
      </c>
      <c r="F1" s="7" t="s">
        <v>5</v>
      </c>
    </row>
    <row r="2" customHeight="1" spans="1:6">
      <c r="A2" s="9" t="s">
        <v>6</v>
      </c>
      <c r="B2" s="7"/>
      <c r="C2" s="7"/>
      <c r="D2" s="7"/>
      <c r="E2" s="8"/>
      <c r="F2" s="7"/>
    </row>
    <row r="3" customHeight="1" spans="1:6">
      <c r="A3" s="7">
        <v>1</v>
      </c>
      <c r="B3" s="7" t="s">
        <v>7</v>
      </c>
      <c r="C3" s="7">
        <v>484.12</v>
      </c>
      <c r="D3" s="7" t="s">
        <v>8</v>
      </c>
      <c r="E3" s="8">
        <f ca="1" t="shared" ref="E3:E8" si="0">EVALUATE(SUBSTITUTE(SUBSTITUTE(C3,"[","*ISTEXT(""["),"]","]"")"))</f>
        <v>484.12</v>
      </c>
      <c r="F3" s="7"/>
    </row>
    <row r="4" customHeight="1" spans="1:6">
      <c r="A4" s="7">
        <v>2</v>
      </c>
      <c r="B4" s="7" t="s">
        <v>9</v>
      </c>
      <c r="C4" s="7">
        <v>21</v>
      </c>
      <c r="D4" s="7" t="s">
        <v>10</v>
      </c>
      <c r="E4" s="8">
        <f ca="1" t="shared" si="0"/>
        <v>21</v>
      </c>
      <c r="F4" s="7"/>
    </row>
    <row r="5" customHeight="1" spans="1:6">
      <c r="A5" s="7">
        <v>3</v>
      </c>
      <c r="B5" s="7" t="s">
        <v>11</v>
      </c>
      <c r="C5" s="7">
        <v>15</v>
      </c>
      <c r="D5" s="7" t="s">
        <v>10</v>
      </c>
      <c r="E5" s="8">
        <f ca="1" t="shared" si="0"/>
        <v>15</v>
      </c>
      <c r="F5" s="7"/>
    </row>
    <row r="6" customHeight="1" spans="1:6">
      <c r="A6" s="7">
        <v>4</v>
      </c>
      <c r="B6" s="7" t="s">
        <v>12</v>
      </c>
      <c r="C6" s="7" t="s">
        <v>13</v>
      </c>
      <c r="D6" s="7" t="s">
        <v>8</v>
      </c>
      <c r="E6" s="8">
        <f ca="1" t="shared" si="0"/>
        <v>19.75</v>
      </c>
      <c r="F6" s="7"/>
    </row>
    <row r="7" customHeight="1" spans="1:6">
      <c r="A7" s="7">
        <v>5</v>
      </c>
      <c r="B7" s="7" t="s">
        <v>14</v>
      </c>
      <c r="C7" s="7" t="s">
        <v>15</v>
      </c>
      <c r="D7" s="7" t="s">
        <v>8</v>
      </c>
      <c r="E7" s="8">
        <f ca="1" t="shared" si="0"/>
        <v>3.84</v>
      </c>
      <c r="F7" s="7"/>
    </row>
    <row r="8" customHeight="1" spans="1:6">
      <c r="A8" s="7">
        <v>6</v>
      </c>
      <c r="B8" s="7" t="s">
        <v>16</v>
      </c>
      <c r="C8" s="8">
        <f ca="1">E3*0.035+0.4*0.4*E4+E5*0.13+E6*0.01+E7*0.01</f>
        <v>22.4901</v>
      </c>
      <c r="D8" s="7" t="s">
        <v>8</v>
      </c>
      <c r="E8" s="8">
        <f ca="1" t="shared" si="0"/>
        <v>22.4901</v>
      </c>
      <c r="F8" s="7"/>
    </row>
    <row r="9" s="1" customFormat="1" customHeight="1" spans="1:6">
      <c r="A9" s="9" t="s">
        <v>17</v>
      </c>
      <c r="B9" s="9"/>
      <c r="C9" s="9"/>
      <c r="D9" s="9"/>
      <c r="E9" s="10"/>
      <c r="F9" s="9"/>
    </row>
    <row r="10" s="1" customFormat="1" customHeight="1" spans="1:6">
      <c r="A10" s="9" t="s">
        <v>18</v>
      </c>
      <c r="B10" s="9"/>
      <c r="C10" s="9"/>
      <c r="D10" s="9"/>
      <c r="E10" s="10"/>
      <c r="F10" s="9"/>
    </row>
    <row r="11" s="2" customFormat="1" customHeight="1" spans="1:6">
      <c r="A11" s="7">
        <v>1</v>
      </c>
      <c r="B11" s="7" t="s">
        <v>19</v>
      </c>
      <c r="C11" s="7" t="s">
        <v>20</v>
      </c>
      <c r="D11" s="7" t="s">
        <v>8</v>
      </c>
      <c r="E11" s="8">
        <f ca="1">EVALUATE(SUBSTITUTE(SUBSTITUTE(C11,"[","*ISTEXT(""["),"]","]"")"))</f>
        <v>186.4</v>
      </c>
      <c r="F11" s="7"/>
    </row>
    <row r="12" customHeight="1" spans="1:6">
      <c r="A12" s="7">
        <v>2</v>
      </c>
      <c r="B12" s="7" t="s">
        <v>21</v>
      </c>
      <c r="C12" s="7" t="s">
        <v>22</v>
      </c>
      <c r="D12" s="7" t="s">
        <v>8</v>
      </c>
      <c r="E12" s="8">
        <f ca="1">EVALUATE(SUBSTITUTE(SUBSTITUTE(C12,"[","*ISTEXT(""["),"]","]"")"))</f>
        <v>374.4832</v>
      </c>
      <c r="F12" s="7"/>
    </row>
    <row r="13" customHeight="1" spans="1:6">
      <c r="A13" s="7">
        <v>3</v>
      </c>
      <c r="B13" s="7" t="s">
        <v>23</v>
      </c>
      <c r="C13" s="7" t="s">
        <v>24</v>
      </c>
      <c r="D13" s="7" t="s">
        <v>25</v>
      </c>
      <c r="E13" s="8">
        <f ca="1">EVALUATE(SUBSTITUTE(SUBSTITUTE(C13,"[","*ISTEXT(""["),"]","]"")"))</f>
        <v>0.4291584</v>
      </c>
      <c r="F13" s="7" t="s">
        <v>26</v>
      </c>
    </row>
    <row r="14" customHeight="1" spans="1:6">
      <c r="A14" s="7">
        <v>4</v>
      </c>
      <c r="B14" s="7" t="s">
        <v>27</v>
      </c>
      <c r="C14" s="7" t="s">
        <v>28</v>
      </c>
      <c r="D14" s="7" t="s">
        <v>8</v>
      </c>
      <c r="E14" s="8">
        <f ca="1">EVALUATE(SUBSTITUTE(SUBSTITUTE(C14,"[","*ISTEXT(""["),"]","]"")"))</f>
        <v>104.026</v>
      </c>
      <c r="F14" s="7"/>
    </row>
    <row r="15" customFormat="1" customHeight="1" spans="1:6">
      <c r="A15" s="7">
        <v>5</v>
      </c>
      <c r="B15" s="7" t="s">
        <v>29</v>
      </c>
      <c r="C15" s="7" t="s">
        <v>30</v>
      </c>
      <c r="D15" s="7" t="s">
        <v>8</v>
      </c>
      <c r="E15" s="8">
        <f ca="1">EVALUATE(SUBSTITUTE(SUBSTITUTE(C15,"[","*ISTEXT(""["),"]","]"")"))</f>
        <v>3.15</v>
      </c>
      <c r="F15" s="7"/>
    </row>
    <row r="16" customFormat="1" customHeight="1" spans="1:6">
      <c r="A16" s="9" t="s">
        <v>31</v>
      </c>
      <c r="B16" s="7"/>
      <c r="C16" s="7"/>
      <c r="D16" s="7"/>
      <c r="E16" s="8"/>
      <c r="F16" s="7"/>
    </row>
    <row r="17" customFormat="1" customHeight="1" spans="1:6">
      <c r="A17" s="7">
        <v>1</v>
      </c>
      <c r="B17" s="7" t="s">
        <v>32</v>
      </c>
      <c r="C17" s="7" t="s">
        <v>33</v>
      </c>
      <c r="D17" s="7" t="s">
        <v>8</v>
      </c>
      <c r="E17" s="8">
        <f ca="1">EVALUATE(SUBSTITUTE(SUBSTITUTE(C17,"[","*ISTEXT(""["),"]","]"")"))</f>
        <v>63.315</v>
      </c>
      <c r="F17" s="7"/>
    </row>
    <row r="18" customFormat="1" customHeight="1" spans="1:6">
      <c r="A18" s="7">
        <v>2</v>
      </c>
      <c r="B18" s="7" t="s">
        <v>34</v>
      </c>
      <c r="C18" s="7">
        <v>197.19</v>
      </c>
      <c r="D18" s="7" t="s">
        <v>8</v>
      </c>
      <c r="E18" s="8">
        <f ca="1">EVALUATE(SUBSTITUTE(SUBSTITUTE(C18,"[","*ISTEXT(""["),"]","]"")"))</f>
        <v>197.19</v>
      </c>
      <c r="F18" s="7"/>
    </row>
    <row r="19" customFormat="1" customHeight="1" spans="1:6">
      <c r="A19" s="7">
        <v>3</v>
      </c>
      <c r="B19" s="7" t="s">
        <v>35</v>
      </c>
      <c r="C19" s="7" t="s">
        <v>36</v>
      </c>
      <c r="D19" s="7" t="s">
        <v>25</v>
      </c>
      <c r="E19" s="8">
        <f ca="1">EVALUATE(SUBSTITUTE(SUBSTITUTE(C19,"[","*ISTEXT(""["),"]","]"")"))</f>
        <v>0.1689375</v>
      </c>
      <c r="F19" s="7"/>
    </row>
    <row r="20" customFormat="1" customHeight="1" spans="1:6">
      <c r="A20" s="7">
        <v>4</v>
      </c>
      <c r="B20" s="7" t="s">
        <v>37</v>
      </c>
      <c r="C20" s="7" t="s">
        <v>38</v>
      </c>
      <c r="D20" s="7" t="s">
        <v>25</v>
      </c>
      <c r="E20" s="8">
        <f ca="1">EVALUATE(SUBSTITUTE(SUBSTITUTE(C20,"[","*ISTEXT(""["),"]","]"")"))</f>
        <v>1.51895016</v>
      </c>
      <c r="F20" s="7"/>
    </row>
    <row r="21" customFormat="1" customHeight="1" spans="1:6">
      <c r="A21" s="7">
        <v>5</v>
      </c>
      <c r="B21" s="7" t="s">
        <v>39</v>
      </c>
      <c r="C21" s="7" t="s">
        <v>40</v>
      </c>
      <c r="D21" s="7" t="s">
        <v>25</v>
      </c>
      <c r="E21" s="8">
        <f ca="1">EVALUATE(SUBSTITUTE(SUBSTITUTE(C21,"[","*ISTEXT(""["),"]","]"")"))</f>
        <v>0.8562414</v>
      </c>
      <c r="F21" s="7"/>
    </row>
    <row r="22" customFormat="1" customHeight="1" spans="1:6">
      <c r="A22" s="9" t="s">
        <v>41</v>
      </c>
      <c r="B22" s="7"/>
      <c r="C22" s="7"/>
      <c r="D22" s="7"/>
      <c r="E22" s="8"/>
      <c r="F22" s="7"/>
    </row>
    <row r="23" customFormat="1" customHeight="1" spans="1:6">
      <c r="A23" s="7">
        <v>1</v>
      </c>
      <c r="B23" s="7" t="s">
        <v>32</v>
      </c>
      <c r="C23" s="7" t="s">
        <v>42</v>
      </c>
      <c r="D23" s="7" t="s">
        <v>8</v>
      </c>
      <c r="E23" s="8">
        <f ca="1">EVALUATE(SUBSTITUTE(SUBSTITUTE(C23,"[","*ISTEXT(""["),"]","]"")"))</f>
        <v>101.556</v>
      </c>
      <c r="F23" s="7"/>
    </row>
    <row r="24" customFormat="1" customHeight="1" spans="1:6">
      <c r="A24" s="7">
        <v>2</v>
      </c>
      <c r="B24" s="7" t="s">
        <v>34</v>
      </c>
      <c r="C24" s="7" t="s">
        <v>43</v>
      </c>
      <c r="D24" s="7" t="s">
        <v>8</v>
      </c>
      <c r="E24" s="8">
        <f ca="1">EVALUATE(SUBSTITUTE(SUBSTITUTE(C24,"[","*ISTEXT(""["),"]","]"")"))</f>
        <v>207.73</v>
      </c>
      <c r="F24" s="7"/>
    </row>
    <row r="25" customFormat="1" customHeight="1" spans="1:6">
      <c r="A25" s="7">
        <v>3</v>
      </c>
      <c r="B25" s="7" t="s">
        <v>35</v>
      </c>
      <c r="C25" s="7" t="s">
        <v>44</v>
      </c>
      <c r="D25" s="7" t="s">
        <v>25</v>
      </c>
      <c r="E25" s="8">
        <f ca="1">EVALUATE(SUBSTITUTE(SUBSTITUTE(C25,"[","*ISTEXT(""["),"]","]"")"))</f>
        <v>0.128865</v>
      </c>
      <c r="F25" s="7"/>
    </row>
    <row r="26" customFormat="1" customHeight="1" spans="1:6">
      <c r="A26" s="7">
        <v>4</v>
      </c>
      <c r="B26" s="7" t="s">
        <v>37</v>
      </c>
      <c r="C26" s="7" t="s">
        <v>45</v>
      </c>
      <c r="D26" s="7" t="s">
        <v>25</v>
      </c>
      <c r="E26" s="8">
        <f ca="1">EVALUATE(SUBSTITUTE(SUBSTITUTE(C26,"[","*ISTEXT(""["),"]","]"")"))</f>
        <v>1.98742362</v>
      </c>
      <c r="F26" s="7"/>
    </row>
    <row r="27" customFormat="1" customHeight="1" spans="1:6">
      <c r="A27" s="7">
        <v>5</v>
      </c>
      <c r="B27" s="7" t="s">
        <v>39</v>
      </c>
      <c r="C27" s="7" t="s">
        <v>46</v>
      </c>
      <c r="D27" s="7" t="s">
        <v>25</v>
      </c>
      <c r="E27" s="8">
        <f ca="1">EVALUATE(SUBSTITUTE(SUBSTITUTE(C27,"[","*ISTEXT(""["),"]","]"")"))</f>
        <v>0.68163995</v>
      </c>
      <c r="F27" s="7"/>
    </row>
    <row r="28" customFormat="1" customHeight="1" spans="1:6">
      <c r="A28" s="9" t="s">
        <v>47</v>
      </c>
      <c r="B28" s="7"/>
      <c r="C28" s="7"/>
      <c r="D28" s="7"/>
      <c r="E28" s="8"/>
      <c r="F28" s="7"/>
    </row>
    <row r="29" customFormat="1" customHeight="1" spans="1:6">
      <c r="A29" s="7">
        <v>1</v>
      </c>
      <c r="B29" s="7" t="s">
        <v>48</v>
      </c>
      <c r="C29" s="7" t="s">
        <v>49</v>
      </c>
      <c r="D29" s="7" t="s">
        <v>25</v>
      </c>
      <c r="E29" s="8">
        <f ca="1">EVALUATE(SUBSTITUTE(SUBSTITUTE(C29,"[","*ISTEXT(""["),"]","]"")"))</f>
        <v>1.30319052</v>
      </c>
      <c r="F29" s="7"/>
    </row>
    <row r="30" customFormat="1" customHeight="1" spans="1:6">
      <c r="A30" s="7">
        <v>2</v>
      </c>
      <c r="B30" s="7" t="s">
        <v>50</v>
      </c>
      <c r="C30" s="7" t="s">
        <v>51</v>
      </c>
      <c r="D30" s="7" t="s">
        <v>25</v>
      </c>
      <c r="E30" s="8">
        <f ca="1">EVALUATE(SUBSTITUTE(SUBSTITUTE(C30,"[","*ISTEXT(""["),"]","]"")"))</f>
        <v>0.68518912</v>
      </c>
      <c r="F30" s="7"/>
    </row>
    <row r="31" customFormat="1" customHeight="1" spans="1:6">
      <c r="A31" s="7">
        <v>3</v>
      </c>
      <c r="B31" s="7" t="s">
        <v>52</v>
      </c>
      <c r="C31" s="7" t="s">
        <v>53</v>
      </c>
      <c r="D31" s="7" t="s">
        <v>8</v>
      </c>
      <c r="E31" s="8">
        <f ca="1">EVALUATE(SUBSTITUTE(SUBSTITUTE(C31,"[","*ISTEXT(""["),"]","]"")"))</f>
        <v>217.98</v>
      </c>
      <c r="F31" s="7"/>
    </row>
    <row r="32" customHeight="1" spans="1:6">
      <c r="A32" s="9" t="s">
        <v>54</v>
      </c>
      <c r="B32" s="7"/>
      <c r="C32" s="7"/>
      <c r="D32" s="7"/>
      <c r="E32" s="8"/>
      <c r="F32" s="7"/>
    </row>
    <row r="33" customHeight="1" spans="1:6">
      <c r="A33" s="7">
        <v>1</v>
      </c>
      <c r="B33" s="7" t="s">
        <v>34</v>
      </c>
      <c r="C33" s="7" t="s">
        <v>55</v>
      </c>
      <c r="D33" s="7" t="s">
        <v>8</v>
      </c>
      <c r="E33" s="8">
        <f ca="1">EVALUATE(SUBSTITUTE(SUBSTITUTE(C33,"[","*ISTEXT(""["),"]","]"")"))</f>
        <v>30.9</v>
      </c>
      <c r="F33" s="7"/>
    </row>
    <row r="34" customHeight="1" spans="1:6">
      <c r="A34" s="7">
        <v>2</v>
      </c>
      <c r="B34" s="7" t="s">
        <v>56</v>
      </c>
      <c r="C34" s="7" t="s">
        <v>57</v>
      </c>
      <c r="D34" s="7" t="s">
        <v>25</v>
      </c>
      <c r="E34" s="8">
        <f ca="1">EVALUATE(SUBSTITUTE(SUBSTITUTE(C34,"[","*ISTEXT(""["),"]","]"")"))</f>
        <v>0.3600774</v>
      </c>
      <c r="F34" s="7"/>
    </row>
    <row r="35" customHeight="1" spans="1:6">
      <c r="A35" s="7">
        <v>3</v>
      </c>
      <c r="B35" s="7" t="s">
        <v>58</v>
      </c>
      <c r="C35" s="7" t="s">
        <v>59</v>
      </c>
      <c r="D35" s="7" t="s">
        <v>8</v>
      </c>
      <c r="E35" s="8">
        <f ca="1">EVALUATE(SUBSTITUTE(SUBSTITUTE(C35,"[","*ISTEXT(""["),"]","]"")"))</f>
        <v>44.456</v>
      </c>
      <c r="F35" s="7"/>
    </row>
    <row r="36" customHeight="1" spans="1:6">
      <c r="A36" s="9" t="s">
        <v>60</v>
      </c>
      <c r="B36" s="9"/>
      <c r="C36" s="9"/>
      <c r="D36" s="9"/>
      <c r="E36" s="8"/>
      <c r="F36" s="9"/>
    </row>
    <row r="37" s="3" customFormat="1" customHeight="1" spans="1:6">
      <c r="A37" s="7">
        <v>1</v>
      </c>
      <c r="B37" s="7" t="s">
        <v>61</v>
      </c>
      <c r="C37" s="7">
        <v>300</v>
      </c>
      <c r="D37" s="7" t="s">
        <v>8</v>
      </c>
      <c r="E37" s="8">
        <f ca="1" t="shared" ref="E37:E43" si="1">EVALUATE(SUBSTITUTE(SUBSTITUTE(C37,"[","*ISTEXT(""["),"]","]"")"))</f>
        <v>300</v>
      </c>
      <c r="F37" s="7"/>
    </row>
    <row r="38" s="3" customFormat="1" customHeight="1" spans="1:6">
      <c r="A38" s="7">
        <v>2</v>
      </c>
      <c r="B38" s="7" t="s">
        <v>62</v>
      </c>
      <c r="C38" s="7">
        <v>5.1</v>
      </c>
      <c r="D38" s="7" t="s">
        <v>8</v>
      </c>
      <c r="E38" s="8">
        <f ca="1" t="shared" si="1"/>
        <v>5.1</v>
      </c>
      <c r="F38" s="7" t="s">
        <v>63</v>
      </c>
    </row>
    <row r="39" s="2" customFormat="1" customHeight="1" spans="1:6">
      <c r="A39" s="7">
        <v>3</v>
      </c>
      <c r="B39" s="7" t="s">
        <v>19</v>
      </c>
      <c r="C39" s="7" t="s">
        <v>64</v>
      </c>
      <c r="D39" s="7" t="s">
        <v>8</v>
      </c>
      <c r="E39" s="8">
        <f ca="1" t="shared" si="1"/>
        <v>255.04</v>
      </c>
      <c r="F39" s="7"/>
    </row>
    <row r="40" customHeight="1" spans="1:6">
      <c r="A40" s="7">
        <v>4</v>
      </c>
      <c r="B40" s="7" t="s">
        <v>21</v>
      </c>
      <c r="C40" s="7" t="s">
        <v>65</v>
      </c>
      <c r="D40" s="7" t="s">
        <v>8</v>
      </c>
      <c r="E40" s="8">
        <f ca="1" t="shared" si="1"/>
        <v>396.4688</v>
      </c>
      <c r="F40" s="7"/>
    </row>
    <row r="41" customHeight="1" spans="1:6">
      <c r="A41" s="7">
        <v>5</v>
      </c>
      <c r="B41" s="7" t="s">
        <v>23</v>
      </c>
      <c r="C41" s="7" t="s">
        <v>66</v>
      </c>
      <c r="D41" s="7" t="s">
        <v>25</v>
      </c>
      <c r="E41" s="8">
        <f ca="1" t="shared" si="1"/>
        <v>0.9304576</v>
      </c>
      <c r="F41" s="7" t="s">
        <v>26</v>
      </c>
    </row>
    <row r="42" customHeight="1" spans="1:6">
      <c r="A42" s="7">
        <v>6</v>
      </c>
      <c r="B42" s="7" t="s">
        <v>27</v>
      </c>
      <c r="C42" s="7" t="s">
        <v>67</v>
      </c>
      <c r="D42" s="7" t="s">
        <v>8</v>
      </c>
      <c r="E42" s="8">
        <f ca="1" t="shared" si="1"/>
        <v>242.5732</v>
      </c>
      <c r="F42" s="7"/>
    </row>
    <row r="43" customHeight="1" spans="1:6">
      <c r="A43" s="7">
        <v>7</v>
      </c>
      <c r="B43" s="7" t="s">
        <v>29</v>
      </c>
      <c r="C43" s="7" t="s">
        <v>68</v>
      </c>
      <c r="D43" s="7" t="s">
        <v>8</v>
      </c>
      <c r="E43" s="8">
        <f ca="1" t="shared" si="1"/>
        <v>13.8</v>
      </c>
      <c r="F43" s="7"/>
    </row>
    <row r="44" customHeight="1" spans="1:6">
      <c r="A44" s="9" t="s">
        <v>31</v>
      </c>
      <c r="B44" s="7"/>
      <c r="C44" s="7"/>
      <c r="D44" s="7"/>
      <c r="E44" s="8"/>
      <c r="F44" s="7"/>
    </row>
    <row r="45" customHeight="1" spans="1:6">
      <c r="A45" s="7">
        <v>1</v>
      </c>
      <c r="B45" s="7" t="s">
        <v>32</v>
      </c>
      <c r="C45" s="7" t="s">
        <v>69</v>
      </c>
      <c r="D45" s="7" t="s">
        <v>8</v>
      </c>
      <c r="E45" s="8">
        <f ca="1">EVALUATE(SUBSTITUTE(SUBSTITUTE(C45,"[","*ISTEXT(""["),"]","]"")"))</f>
        <v>84.7215</v>
      </c>
      <c r="F45" s="7"/>
    </row>
    <row r="46" customHeight="1" spans="1:6">
      <c r="A46" s="7">
        <v>2</v>
      </c>
      <c r="B46" s="7" t="s">
        <v>34</v>
      </c>
      <c r="C46" s="7" t="s">
        <v>70</v>
      </c>
      <c r="D46" s="7" t="s">
        <v>8</v>
      </c>
      <c r="E46" s="8">
        <f ca="1">EVALUATE(SUBSTITUTE(SUBSTITUTE(C46,"[","*ISTEXT(""["),"]","]"")"))</f>
        <v>165.01</v>
      </c>
      <c r="F46" s="7"/>
    </row>
    <row r="47" customHeight="1" spans="1:6">
      <c r="A47" s="7">
        <v>3</v>
      </c>
      <c r="B47" s="7" t="s">
        <v>35</v>
      </c>
      <c r="C47" s="7" t="s">
        <v>71</v>
      </c>
      <c r="D47" s="7" t="s">
        <v>25</v>
      </c>
      <c r="E47" s="8">
        <f ca="1">EVALUATE(SUBSTITUTE(SUBSTITUTE(C47,"[","*ISTEXT(""["),"]","]"")"))</f>
        <v>0.2263125</v>
      </c>
      <c r="F47" s="7"/>
    </row>
    <row r="48" customHeight="1" spans="1:6">
      <c r="A48" s="7">
        <v>4</v>
      </c>
      <c r="B48" s="7" t="s">
        <v>37</v>
      </c>
      <c r="C48" s="7" t="s">
        <v>72</v>
      </c>
      <c r="D48" s="7" t="s">
        <v>25</v>
      </c>
      <c r="E48" s="8">
        <f ca="1">EVALUATE(SUBSTITUTE(SUBSTITUTE(C48,"[","*ISTEXT(""["),"]","]"")"))</f>
        <v>2.03848836</v>
      </c>
      <c r="F48" s="7"/>
    </row>
    <row r="49" customHeight="1" spans="1:6">
      <c r="A49" s="7">
        <v>5</v>
      </c>
      <c r="B49" s="7" t="s">
        <v>39</v>
      </c>
      <c r="C49" s="7" t="s">
        <v>73</v>
      </c>
      <c r="D49" s="7" t="s">
        <v>25</v>
      </c>
      <c r="E49" s="8">
        <f ca="1">EVALUATE(SUBSTITUTE(SUBSTITUTE(C49,"[","*ISTEXT(""["),"]","]"")"))</f>
        <v>1.1620419</v>
      </c>
      <c r="F49" s="7"/>
    </row>
    <row r="50" customHeight="1" spans="1:6">
      <c r="A50" s="9" t="s">
        <v>41</v>
      </c>
      <c r="B50" s="7"/>
      <c r="C50" s="7"/>
      <c r="D50" s="7"/>
      <c r="E50" s="8"/>
      <c r="F50" s="7"/>
    </row>
    <row r="51" customHeight="1" spans="1:6">
      <c r="A51" s="7">
        <v>1</v>
      </c>
      <c r="B51" s="7" t="s">
        <v>32</v>
      </c>
      <c r="C51" s="7" t="s">
        <v>74</v>
      </c>
      <c r="D51" s="7" t="s">
        <v>8</v>
      </c>
      <c r="E51" s="8">
        <f ca="1">EVALUATE(SUBSTITUTE(SUBSTITUTE(C51,"[","*ISTEXT(""["),"]","]"")"))</f>
        <v>135.8916</v>
      </c>
      <c r="F51" s="7"/>
    </row>
    <row r="52" customHeight="1" spans="1:6">
      <c r="A52" s="7">
        <v>2</v>
      </c>
      <c r="B52" s="7" t="s">
        <v>34</v>
      </c>
      <c r="C52" s="7" t="s">
        <v>75</v>
      </c>
      <c r="D52" s="7" t="s">
        <v>8</v>
      </c>
      <c r="E52" s="8">
        <f ca="1">EVALUATE(SUBSTITUTE(SUBSTITUTE(C52,"[","*ISTEXT(""["),"]","]"")"))</f>
        <v>275.28</v>
      </c>
      <c r="F52" s="7"/>
    </row>
    <row r="53" customFormat="1" customHeight="1" spans="1:6">
      <c r="A53" s="7">
        <v>3</v>
      </c>
      <c r="B53" s="7" t="s">
        <v>35</v>
      </c>
      <c r="C53" s="7" t="s">
        <v>76</v>
      </c>
      <c r="D53" s="7" t="s">
        <v>25</v>
      </c>
      <c r="E53" s="8">
        <f ca="1">EVALUATE(SUBSTITUTE(SUBSTITUTE(C53,"[","*ISTEXT(""["),"]","]"")"))</f>
        <v>0.1696275</v>
      </c>
      <c r="F53" s="7"/>
    </row>
    <row r="54" customFormat="1" customHeight="1" spans="1:6">
      <c r="A54" s="7">
        <v>4</v>
      </c>
      <c r="B54" s="7" t="s">
        <v>37</v>
      </c>
      <c r="C54" s="7" t="s">
        <v>77</v>
      </c>
      <c r="D54" s="7" t="s">
        <v>25</v>
      </c>
      <c r="E54" s="8">
        <f ca="1">EVALUATE(SUBSTITUTE(SUBSTITUTE(C54,"[","*ISTEXT(""["),"]","]"")"))</f>
        <v>2.66280177</v>
      </c>
      <c r="F54" s="7"/>
    </row>
    <row r="55" customFormat="1" customHeight="1" spans="1:6">
      <c r="A55" s="7">
        <v>5</v>
      </c>
      <c r="B55" s="7" t="s">
        <v>39</v>
      </c>
      <c r="C55" s="7" t="s">
        <v>78</v>
      </c>
      <c r="D55" s="7" t="s">
        <v>25</v>
      </c>
      <c r="E55" s="8">
        <f ca="1">EVALUATE(SUBSTITUTE(SUBSTITUTE(C55,"[","*ISTEXT(""["),"]","]"")"))</f>
        <v>0.90849158</v>
      </c>
      <c r="F55" s="7"/>
    </row>
    <row r="56" customHeight="1" spans="1:6">
      <c r="A56" s="9" t="s">
        <v>47</v>
      </c>
      <c r="B56" s="7"/>
      <c r="C56" s="7"/>
      <c r="D56" s="7"/>
      <c r="E56" s="8"/>
      <c r="F56" s="7"/>
    </row>
    <row r="57" customFormat="1" customHeight="1" spans="1:6">
      <c r="A57" s="7">
        <v>1</v>
      </c>
      <c r="B57" s="7" t="s">
        <v>48</v>
      </c>
      <c r="C57" s="7" t="s">
        <v>79</v>
      </c>
      <c r="D57" s="7" t="s">
        <v>25</v>
      </c>
      <c r="E57" s="8">
        <f ca="1" t="shared" ref="E57:E59" si="2">EVALUATE(SUBSTITUTE(SUBSTITUTE(C57,"[","*ISTEXT(""["),"]","]"")"))</f>
        <v>1.74440364</v>
      </c>
      <c r="F57" s="7"/>
    </row>
    <row r="58" customFormat="1" customHeight="1" spans="1:6">
      <c r="A58" s="7">
        <v>2</v>
      </c>
      <c r="B58" s="7" t="s">
        <v>50</v>
      </c>
      <c r="C58" s="7" t="s">
        <v>80</v>
      </c>
      <c r="D58" s="7" t="s">
        <v>25</v>
      </c>
      <c r="E58" s="8">
        <f ca="1" t="shared" si="2"/>
        <v>0.91715584</v>
      </c>
      <c r="F58" s="7"/>
    </row>
    <row r="59" customFormat="1" customHeight="1" spans="1:6">
      <c r="A59" s="7">
        <v>3</v>
      </c>
      <c r="B59" s="7" t="s">
        <v>52</v>
      </c>
      <c r="C59" s="7" t="s">
        <v>81</v>
      </c>
      <c r="D59" s="7" t="s">
        <v>8</v>
      </c>
      <c r="E59" s="8">
        <f ca="1" t="shared" si="2"/>
        <v>291.678</v>
      </c>
      <c r="F59" s="7"/>
    </row>
    <row r="60" customHeight="1" spans="1:6">
      <c r="A60" s="9" t="s">
        <v>54</v>
      </c>
      <c r="B60" s="7"/>
      <c r="D60" s="7"/>
      <c r="E60" s="8"/>
      <c r="F60" s="7"/>
    </row>
    <row r="61" customHeight="1" spans="1:6">
      <c r="A61" s="7">
        <v>1</v>
      </c>
      <c r="B61" s="7" t="s">
        <v>34</v>
      </c>
      <c r="C61" s="7" t="s">
        <v>82</v>
      </c>
      <c r="D61" s="7" t="s">
        <v>8</v>
      </c>
      <c r="E61" s="8">
        <f ca="1">EVALUATE(SUBSTITUTE(SUBSTITUTE(C61,"[","*ISTEXT(""["),"]","]"")"))</f>
        <v>43.14</v>
      </c>
      <c r="F61" s="7"/>
    </row>
    <row r="62" customHeight="1" spans="1:6">
      <c r="A62" s="7">
        <v>2</v>
      </c>
      <c r="B62" s="7" t="s">
        <v>56</v>
      </c>
      <c r="C62" s="7" t="s">
        <v>83</v>
      </c>
      <c r="D62" s="7" t="s">
        <v>25</v>
      </c>
      <c r="E62" s="8">
        <f ca="1">EVALUATE(SUBSTITUTE(SUBSTITUTE(C62,"[","*ISTEXT(""["),"]","]"")"))</f>
        <v>0.1970794</v>
      </c>
      <c r="F62" s="7" t="s">
        <v>84</v>
      </c>
    </row>
    <row r="63" customHeight="1" spans="1:6">
      <c r="A63" s="7">
        <v>3</v>
      </c>
      <c r="B63" s="7" t="s">
        <v>56</v>
      </c>
      <c r="C63" s="7" t="s">
        <v>85</v>
      </c>
      <c r="D63" s="7" t="s">
        <v>25</v>
      </c>
      <c r="E63" s="8">
        <f ca="1">EVALUATE(SUBSTITUTE(SUBSTITUTE(C63,"[","*ISTEXT(""["),"]","]"")"))</f>
        <v>0.2863698</v>
      </c>
      <c r="F63" s="7" t="s">
        <v>86</v>
      </c>
    </row>
    <row r="64" customHeight="1" spans="1:6">
      <c r="A64" s="7">
        <v>4</v>
      </c>
      <c r="B64" s="7" t="s">
        <v>58</v>
      </c>
      <c r="C64" s="7" t="s">
        <v>87</v>
      </c>
      <c r="D64" s="7" t="s">
        <v>8</v>
      </c>
      <c r="E64" s="8">
        <f ca="1">EVALUATE(SUBSTITUTE(SUBSTITUTE(C64,"[","*ISTEXT(""["),"]","]"")"))</f>
        <v>57.984</v>
      </c>
      <c r="F64" s="7"/>
    </row>
    <row r="65" customHeight="1" spans="1:6">
      <c r="A65" s="9" t="s">
        <v>88</v>
      </c>
      <c r="B65" s="7"/>
      <c r="C65" s="7"/>
      <c r="D65" s="7"/>
      <c r="E65" s="8"/>
      <c r="F65" s="7"/>
    </row>
    <row r="66" customHeight="1" spans="1:6">
      <c r="A66" s="7">
        <v>1</v>
      </c>
      <c r="B66" s="7" t="s">
        <v>89</v>
      </c>
      <c r="C66" s="7" t="s">
        <v>90</v>
      </c>
      <c r="D66" s="7" t="s">
        <v>91</v>
      </c>
      <c r="E66" s="8">
        <f ca="1">EVALUATE(SUBSTITUTE(SUBSTITUTE(C66,"[","*ISTEXT(""["),"]","]"")"))</f>
        <v>0.768</v>
      </c>
      <c r="F66" s="7"/>
    </row>
    <row r="67" customHeight="1" spans="1:6">
      <c r="A67" s="7">
        <v>2</v>
      </c>
      <c r="B67" s="7" t="s">
        <v>92</v>
      </c>
      <c r="C67" s="7">
        <v>371.98</v>
      </c>
      <c r="D67" s="7" t="s">
        <v>8</v>
      </c>
      <c r="E67" s="8">
        <f ca="1" t="shared" ref="E67:E72" si="3">EVALUATE(SUBSTITUTE(SUBSTITUTE(C67,"[","*ISTEXT(""["),"]","]"")"))</f>
        <v>371.98</v>
      </c>
      <c r="F67" s="7"/>
    </row>
    <row r="68" customHeight="1" spans="1:6">
      <c r="A68" s="7">
        <v>3</v>
      </c>
      <c r="B68" s="7" t="s">
        <v>32</v>
      </c>
      <c r="C68" s="7" t="s">
        <v>93</v>
      </c>
      <c r="D68" s="7" t="s">
        <v>8</v>
      </c>
      <c r="E68" s="8">
        <f ca="1" t="shared" si="3"/>
        <v>25.326</v>
      </c>
      <c r="F68" s="7"/>
    </row>
    <row r="69" customHeight="1" spans="1:6">
      <c r="A69" s="7">
        <v>4</v>
      </c>
      <c r="B69" s="7" t="s">
        <v>34</v>
      </c>
      <c r="C69" s="7">
        <v>109.55</v>
      </c>
      <c r="D69" s="7" t="s">
        <v>8</v>
      </c>
      <c r="E69" s="8">
        <f ca="1" t="shared" si="3"/>
        <v>109.55</v>
      </c>
      <c r="F69" s="7"/>
    </row>
    <row r="70" customHeight="1" spans="1:6">
      <c r="A70" s="7">
        <v>5</v>
      </c>
      <c r="B70" s="7" t="s">
        <v>35</v>
      </c>
      <c r="C70" s="7" t="s">
        <v>94</v>
      </c>
      <c r="D70" s="7" t="s">
        <v>25</v>
      </c>
      <c r="E70" s="8">
        <f ca="1" t="shared" si="3"/>
        <v>0.0669375</v>
      </c>
      <c r="F70" s="7"/>
    </row>
    <row r="71" customHeight="1" spans="1:6">
      <c r="A71" s="7">
        <v>6</v>
      </c>
      <c r="B71" s="7" t="s">
        <v>37</v>
      </c>
      <c r="C71" s="7" t="s">
        <v>95</v>
      </c>
      <c r="D71" s="7" t="s">
        <v>25</v>
      </c>
      <c r="E71" s="8">
        <f ca="1" t="shared" si="3"/>
        <v>0.60907716</v>
      </c>
      <c r="F71" s="7"/>
    </row>
    <row r="72" customHeight="1" spans="1:6">
      <c r="A72" s="7">
        <v>7</v>
      </c>
      <c r="B72" s="7" t="s">
        <v>39</v>
      </c>
      <c r="C72" s="7" t="s">
        <v>96</v>
      </c>
      <c r="D72" s="7" t="s">
        <v>25</v>
      </c>
      <c r="E72" s="8">
        <f ca="1" t="shared" si="3"/>
        <v>0.3465739</v>
      </c>
      <c r="F72" s="7"/>
    </row>
    <row r="73" customHeight="1" spans="1:6">
      <c r="A73" s="9" t="s">
        <v>97</v>
      </c>
      <c r="B73" s="7"/>
      <c r="C73" s="7"/>
      <c r="D73" s="7"/>
      <c r="E73" s="8"/>
      <c r="F73" s="7"/>
    </row>
    <row r="74" customHeight="1" spans="1:6">
      <c r="A74" s="7">
        <v>1</v>
      </c>
      <c r="B74" s="7" t="s">
        <v>98</v>
      </c>
      <c r="C74" s="7" t="s">
        <v>99</v>
      </c>
      <c r="D74" s="7" t="s">
        <v>8</v>
      </c>
      <c r="E74" s="8">
        <f ca="1" t="shared" ref="E74:E80" si="4">EVALUATE(SUBSTITUTE(SUBSTITUTE(C74,"[","*ISTEXT(""["),"]","]"")"))</f>
        <v>996.08</v>
      </c>
      <c r="F74" s="7"/>
    </row>
    <row r="75" customHeight="1" spans="1:6">
      <c r="A75" s="7">
        <v>2</v>
      </c>
      <c r="B75" s="7" t="s">
        <v>100</v>
      </c>
      <c r="C75" s="7" t="s">
        <v>101</v>
      </c>
      <c r="D75" s="7" t="s">
        <v>8</v>
      </c>
      <c r="E75" s="8">
        <f ca="1" t="shared" si="4"/>
        <v>325.6</v>
      </c>
      <c r="F75" s="7"/>
    </row>
    <row r="76" customHeight="1" spans="1:6">
      <c r="A76" s="9" t="s">
        <v>102</v>
      </c>
      <c r="B76" s="7"/>
      <c r="C76" s="7"/>
      <c r="D76" s="7"/>
      <c r="E76" s="8"/>
      <c r="F76" s="7"/>
    </row>
    <row r="77" customHeight="1" spans="1:6">
      <c r="A77" s="7">
        <v>1</v>
      </c>
      <c r="B77" s="7" t="s">
        <v>98</v>
      </c>
      <c r="C77" s="7" t="s">
        <v>103</v>
      </c>
      <c r="D77" s="7" t="s">
        <v>8</v>
      </c>
      <c r="E77" s="8">
        <f ca="1" t="shared" si="4"/>
        <v>31.082</v>
      </c>
      <c r="F77" s="7"/>
    </row>
    <row r="78" customHeight="1" spans="1:6">
      <c r="A78" s="7">
        <v>2</v>
      </c>
      <c r="B78" s="7" t="s">
        <v>104</v>
      </c>
      <c r="C78" s="7">
        <v>13.14</v>
      </c>
      <c r="D78" s="7" t="s">
        <v>8</v>
      </c>
      <c r="E78" s="8">
        <f ca="1" t="shared" si="4"/>
        <v>13.14</v>
      </c>
      <c r="F78" s="7"/>
    </row>
    <row r="79" customHeight="1" spans="1:6">
      <c r="A79" s="7">
        <v>3</v>
      </c>
      <c r="B79" s="7" t="s">
        <v>105</v>
      </c>
      <c r="C79" s="7">
        <v>11.2</v>
      </c>
      <c r="D79" s="7" t="s">
        <v>10</v>
      </c>
      <c r="E79" s="8">
        <f ca="1" t="shared" si="4"/>
        <v>11.2</v>
      </c>
      <c r="F79" s="7"/>
    </row>
    <row r="80" customHeight="1" spans="1:6">
      <c r="A80" s="7">
        <v>4</v>
      </c>
      <c r="B80" s="7" t="s">
        <v>106</v>
      </c>
      <c r="C80" s="7" t="s">
        <v>107</v>
      </c>
      <c r="D80" s="7" t="s">
        <v>8</v>
      </c>
      <c r="E80" s="8">
        <f ca="1" t="shared" si="4"/>
        <v>6.72</v>
      </c>
      <c r="F80" s="7"/>
    </row>
    <row r="81" customHeight="1" spans="1:6">
      <c r="A81" s="9" t="s">
        <v>108</v>
      </c>
      <c r="B81" s="7"/>
      <c r="C81" s="7"/>
      <c r="D81" s="7"/>
      <c r="E81" s="8"/>
      <c r="F81" s="7"/>
    </row>
    <row r="82" customHeight="1" spans="1:6">
      <c r="A82" s="7">
        <v>1</v>
      </c>
      <c r="B82" s="7" t="s">
        <v>109</v>
      </c>
      <c r="C82" s="7">
        <v>516</v>
      </c>
      <c r="D82" s="7" t="s">
        <v>8</v>
      </c>
      <c r="E82" s="8">
        <f ca="1">EVALUATE(SUBSTITUTE(SUBSTITUTE(C82,"[","*ISTEXT(""["),"]","]"")"))</f>
        <v>516</v>
      </c>
      <c r="F82" s="7"/>
    </row>
    <row r="83" customHeight="1" spans="1:6">
      <c r="A83" s="7">
        <v>2</v>
      </c>
      <c r="B83" s="7" t="s">
        <v>110</v>
      </c>
      <c r="C83" s="7">
        <v>127</v>
      </c>
      <c r="D83" s="7" t="s">
        <v>10</v>
      </c>
      <c r="E83" s="8">
        <f ca="1">EVALUATE(SUBSTITUTE(SUBSTITUTE(C83,"[","*ISTEXT(""["),"]","]"")"))</f>
        <v>127</v>
      </c>
      <c r="F83" s="7"/>
    </row>
    <row r="84" customHeight="1" spans="1:6">
      <c r="A84" s="9" t="s">
        <v>111</v>
      </c>
      <c r="B84" s="7"/>
      <c r="C84" s="7"/>
      <c r="D84" s="7"/>
      <c r="E84" s="8"/>
      <c r="F84" s="7"/>
    </row>
    <row r="85" customHeight="1" spans="1:6">
      <c r="A85" s="7">
        <v>1</v>
      </c>
      <c r="B85" s="7" t="s">
        <v>112</v>
      </c>
      <c r="C85" s="7">
        <v>3</v>
      </c>
      <c r="D85" s="7" t="s">
        <v>113</v>
      </c>
      <c r="E85" s="8">
        <f ca="1">EVALUATE(SUBSTITUTE(SUBSTITUTE(C85,"[","*ISTEXT(""["),"]","]"")"))</f>
        <v>3</v>
      </c>
      <c r="F85" s="7"/>
    </row>
    <row r="86" customHeight="1" spans="1:6">
      <c r="A86" s="9" t="s">
        <v>114</v>
      </c>
      <c r="B86" s="7"/>
      <c r="C86" s="7"/>
      <c r="D86" s="7"/>
      <c r="E86" s="8"/>
      <c r="F86" s="7"/>
    </row>
    <row r="87" customHeight="1" spans="1:6">
      <c r="A87" s="9" t="s">
        <v>102</v>
      </c>
      <c r="B87" s="7"/>
      <c r="C87" s="7"/>
      <c r="D87" s="7"/>
      <c r="E87" s="8"/>
      <c r="F87" s="7"/>
    </row>
    <row r="88" customHeight="1" spans="1:6">
      <c r="A88" s="7">
        <v>1</v>
      </c>
      <c r="B88" s="7" t="s">
        <v>115</v>
      </c>
      <c r="C88" s="7">
        <v>21</v>
      </c>
      <c r="D88" s="7" t="s">
        <v>116</v>
      </c>
      <c r="E88" s="8">
        <f ca="1" t="shared" ref="E86:E91" si="5">EVALUATE(SUBSTITUTE(SUBSTITUTE(C88,"[","*ISTEXT(""["),"]","]"")"))</f>
        <v>21</v>
      </c>
      <c r="F88" s="7"/>
    </row>
    <row r="89" customHeight="1" spans="1:6">
      <c r="A89" s="7">
        <v>2</v>
      </c>
      <c r="B89" s="7" t="s">
        <v>117</v>
      </c>
      <c r="C89" s="7">
        <v>1</v>
      </c>
      <c r="D89" s="7" t="s">
        <v>10</v>
      </c>
      <c r="E89" s="8">
        <f ca="1" t="shared" si="5"/>
        <v>1</v>
      </c>
      <c r="F89" s="7"/>
    </row>
    <row r="90" customHeight="1" spans="1:6">
      <c r="A90" s="7">
        <v>3</v>
      </c>
      <c r="B90" s="7" t="s">
        <v>118</v>
      </c>
      <c r="C90" s="7" t="s">
        <v>119</v>
      </c>
      <c r="D90" s="7" t="s">
        <v>10</v>
      </c>
      <c r="E90" s="8">
        <f ca="1" t="shared" si="5"/>
        <v>31.93</v>
      </c>
      <c r="F90" s="7"/>
    </row>
    <row r="91" customHeight="1" spans="1:6">
      <c r="A91" s="7">
        <v>4</v>
      </c>
      <c r="B91" s="7" t="s">
        <v>120</v>
      </c>
      <c r="C91" s="7">
        <f ca="1">E90*3</f>
        <v>95.79</v>
      </c>
      <c r="D91" s="7" t="s">
        <v>10</v>
      </c>
      <c r="E91" s="8">
        <f ca="1" t="shared" si="5"/>
        <v>95.79</v>
      </c>
      <c r="F91" s="7"/>
    </row>
    <row r="93" customHeight="1" spans="1:6">
      <c r="C93" s="11" t="s">
        <v>1</v>
      </c>
      <c r="D93" s="11"/>
      <c r="E93" s="12" t="s">
        <v>3</v>
      </c>
      <c r="F93" s="13" t="s">
        <v>4</v>
      </c>
    </row>
    <row r="94" customHeight="1" spans="1:6">
      <c r="C94" s="14" t="s">
        <v>7</v>
      </c>
      <c r="D94" s="14"/>
      <c r="E94" s="15" t="s">
        <v>8</v>
      </c>
      <c r="F94" s="16">
        <f ca="1">SUMIF(B1:B72,C94,E1:E72)</f>
        <v>484.12</v>
      </c>
    </row>
    <row r="95" customHeight="1" spans="1:6">
      <c r="C95" s="17" t="s">
        <v>9</v>
      </c>
      <c r="D95" s="18"/>
      <c r="E95" s="15" t="s">
        <v>10</v>
      </c>
      <c r="F95" s="16">
        <f ca="1">SUMIF(B1:B92,C95,E1:E92)</f>
        <v>21</v>
      </c>
    </row>
    <row r="96" customHeight="1" spans="1:6">
      <c r="C96" s="17" t="s">
        <v>11</v>
      </c>
      <c r="D96" s="18"/>
      <c r="E96" s="15" t="s">
        <v>10</v>
      </c>
      <c r="F96" s="16">
        <f ca="1">SUMIF(B1:B93,C96,E1:E93)</f>
        <v>15</v>
      </c>
    </row>
    <row r="97" customHeight="1" spans="3:6">
      <c r="C97" s="17" t="s">
        <v>12</v>
      </c>
      <c r="D97" s="18"/>
      <c r="E97" s="15" t="s">
        <v>8</v>
      </c>
      <c r="F97" s="16">
        <f ca="1">SUMIF(B1:B94,C97,E1:E94)</f>
        <v>19.75</v>
      </c>
    </row>
    <row r="98" customHeight="1" spans="3:6">
      <c r="C98" s="17" t="s">
        <v>14</v>
      </c>
      <c r="D98" s="18"/>
      <c r="E98" s="15" t="s">
        <v>8</v>
      </c>
      <c r="F98" s="16">
        <f ca="1">SUMIF(B1:B95,C98,E1:E95)</f>
        <v>3.84</v>
      </c>
    </row>
    <row r="99" customHeight="1" spans="3:6">
      <c r="C99" s="14" t="s">
        <v>16</v>
      </c>
      <c r="D99" s="14"/>
      <c r="E99" s="15" t="s">
        <v>91</v>
      </c>
      <c r="F99" s="16">
        <f ca="1">SUMIF(B1:B96,C99,E1:E96)</f>
        <v>22.4901</v>
      </c>
    </row>
    <row r="100" customHeight="1" spans="3:6">
      <c r="C100" s="17" t="s">
        <v>89</v>
      </c>
      <c r="D100" s="18"/>
      <c r="E100" s="15" t="s">
        <v>91</v>
      </c>
      <c r="F100" s="16">
        <f ca="1">SUMIF(B1:B97,C100,E1:E97)</f>
        <v>0.768</v>
      </c>
    </row>
    <row r="101" customHeight="1" spans="3:6">
      <c r="C101" s="17" t="s">
        <v>62</v>
      </c>
      <c r="D101" s="18"/>
      <c r="E101" s="15" t="s">
        <v>8</v>
      </c>
      <c r="F101" s="16">
        <f ca="1">SUMIF(B1:B98,C101,E1:E98)</f>
        <v>5.1</v>
      </c>
    </row>
    <row r="102" customHeight="1" spans="3:6">
      <c r="C102" s="17" t="s">
        <v>29</v>
      </c>
      <c r="D102" s="18"/>
      <c r="E102" s="15" t="s">
        <v>8</v>
      </c>
      <c r="F102" s="16">
        <f ca="1">SUMIF(B1:B99,C102,E1:E99)</f>
        <v>16.95</v>
      </c>
    </row>
    <row r="103" customHeight="1" spans="3:6">
      <c r="C103" s="17" t="s">
        <v>61</v>
      </c>
      <c r="D103" s="18"/>
      <c r="E103" s="15" t="s">
        <v>8</v>
      </c>
      <c r="F103" s="16">
        <f ca="1">SUMIF(B1:B100,C103,E1:E100)</f>
        <v>300</v>
      </c>
    </row>
    <row r="104" customHeight="1" spans="3:6">
      <c r="C104" s="17" t="s">
        <v>19</v>
      </c>
      <c r="D104" s="18"/>
      <c r="E104" s="15" t="s">
        <v>8</v>
      </c>
      <c r="F104" s="16">
        <f ca="1">SUMIF(B1:B101,C104,E1:E101)</f>
        <v>441.44</v>
      </c>
    </row>
    <row r="105" customHeight="1" spans="3:6">
      <c r="C105" s="14" t="s">
        <v>21</v>
      </c>
      <c r="D105" s="14"/>
      <c r="E105" s="15" t="s">
        <v>8</v>
      </c>
      <c r="F105" s="16">
        <f ca="1">SUMIF(B1:B102,C105,E1:E102)</f>
        <v>770.952</v>
      </c>
    </row>
    <row r="106" customHeight="1" spans="3:6">
      <c r="C106" s="17" t="s">
        <v>92</v>
      </c>
      <c r="D106" s="18"/>
      <c r="E106" s="15" t="s">
        <v>8</v>
      </c>
      <c r="F106" s="16">
        <f ca="1">SUMIF(B1:B103,C106,E1:E103)</f>
        <v>371.98</v>
      </c>
    </row>
    <row r="107" customHeight="1" spans="3:6">
      <c r="C107" s="17" t="s">
        <v>23</v>
      </c>
      <c r="D107" s="18"/>
      <c r="E107" s="19" t="s">
        <v>25</v>
      </c>
      <c r="F107" s="16">
        <f ca="1">SUMIF(B1:B104,C107,E1:E104)</f>
        <v>1.359616</v>
      </c>
    </row>
    <row r="108" customHeight="1" spans="3:6">
      <c r="C108" s="14" t="s">
        <v>27</v>
      </c>
      <c r="D108" s="14"/>
      <c r="E108" s="15" t="s">
        <v>8</v>
      </c>
      <c r="F108" s="16">
        <f ca="1">SUMIF(B1:B105,C108,E1:E105)</f>
        <v>346.5992</v>
      </c>
    </row>
    <row r="109" customHeight="1" spans="3:6">
      <c r="C109" s="14" t="s">
        <v>32</v>
      </c>
      <c r="D109" s="14"/>
      <c r="E109" s="15" t="s">
        <v>8</v>
      </c>
      <c r="F109" s="16">
        <f ca="1">SUMIF(B1:B106,C109,E1:E106)</f>
        <v>410.8101</v>
      </c>
    </row>
    <row r="110" customHeight="1" spans="3:6">
      <c r="C110" s="20" t="s">
        <v>34</v>
      </c>
      <c r="D110" s="20"/>
      <c r="E110" s="15" t="s">
        <v>8</v>
      </c>
      <c r="F110" s="16">
        <f ca="1">SUMIF(B1:B107,C110,E1:E107)</f>
        <v>1028.8</v>
      </c>
    </row>
    <row r="111" customHeight="1" spans="3:6">
      <c r="C111" s="20" t="s">
        <v>35</v>
      </c>
      <c r="D111" s="20"/>
      <c r="E111" s="19" t="s">
        <v>25</v>
      </c>
      <c r="F111" s="16">
        <f ca="1">SUMIF(B1:B108,C111,E1:E108)</f>
        <v>0.76068</v>
      </c>
    </row>
    <row r="112" customHeight="1" spans="3:6">
      <c r="C112" s="20" t="s">
        <v>37</v>
      </c>
      <c r="D112" s="20"/>
      <c r="E112" s="19" t="s">
        <v>25</v>
      </c>
      <c r="F112" s="16">
        <f ca="1">SUMIF(B1:B109,C112,E1:E109)</f>
        <v>8.81674107</v>
      </c>
    </row>
    <row r="113" customHeight="1" spans="3:6">
      <c r="C113" s="20" t="s">
        <v>39</v>
      </c>
      <c r="D113" s="20"/>
      <c r="E113" s="19" t="s">
        <v>25</v>
      </c>
      <c r="F113" s="16">
        <f ca="1">SUMIF(B1:B110,C113,E1:E110)</f>
        <v>3.95498873</v>
      </c>
    </row>
    <row r="114" customHeight="1" spans="3:6">
      <c r="C114" s="20" t="s">
        <v>56</v>
      </c>
      <c r="D114" s="20"/>
      <c r="E114" s="19" t="s">
        <v>25</v>
      </c>
      <c r="F114" s="16">
        <f ca="1">SUMIF(B1:B111,C114,E1:E111)</f>
        <v>0.8435266</v>
      </c>
    </row>
    <row r="115" customHeight="1" spans="3:6">
      <c r="C115" s="21" t="s">
        <v>48</v>
      </c>
      <c r="D115" s="22"/>
      <c r="E115" s="19" t="s">
        <v>25</v>
      </c>
      <c r="F115" s="16">
        <f ca="1">SUMIF(B1:B112,C115,E1:E112)</f>
        <v>3.04759416</v>
      </c>
    </row>
    <row r="116" customHeight="1" spans="3:6">
      <c r="C116" s="20" t="s">
        <v>50</v>
      </c>
      <c r="D116" s="20"/>
      <c r="E116" s="19" t="s">
        <v>25</v>
      </c>
      <c r="F116" s="16">
        <f ca="1">SUMIF(B1:B113,C116,E1:E113)</f>
        <v>1.60234496</v>
      </c>
    </row>
    <row r="117" customHeight="1" spans="3:6">
      <c r="C117" s="21" t="s">
        <v>52</v>
      </c>
      <c r="D117" s="22"/>
      <c r="E117" s="15" t="s">
        <v>8</v>
      </c>
      <c r="F117" s="16">
        <f ca="1">SUMIF(B1:B114,C117,E1:E114)</f>
        <v>509.658</v>
      </c>
    </row>
    <row r="118" customHeight="1" spans="3:6">
      <c r="C118" s="20" t="s">
        <v>58</v>
      </c>
      <c r="D118" s="20"/>
      <c r="E118" s="15" t="s">
        <v>8</v>
      </c>
      <c r="F118" s="16">
        <f ca="1">SUMIF(B1:B115,C118,E1:E115)</f>
        <v>102.44</v>
      </c>
    </row>
    <row r="119" customHeight="1" spans="3:6">
      <c r="C119" s="23" t="s">
        <v>98</v>
      </c>
      <c r="D119" s="24"/>
      <c r="E119" s="15" t="s">
        <v>8</v>
      </c>
      <c r="F119" s="16">
        <f ca="1">SUMIF(B1:B116,C119,E1:E116)</f>
        <v>1027.162</v>
      </c>
    </row>
    <row r="120" customHeight="1" spans="3:6">
      <c r="C120" s="23" t="s">
        <v>100</v>
      </c>
      <c r="D120" s="24"/>
      <c r="E120" s="15" t="s">
        <v>8</v>
      </c>
      <c r="F120" s="16">
        <f ca="1">SUMIF(B1:B117,C120,E1:E117)</f>
        <v>325.6</v>
      </c>
    </row>
    <row r="121" customHeight="1" spans="3:6">
      <c r="C121" s="23" t="s">
        <v>104</v>
      </c>
      <c r="D121" s="24"/>
      <c r="E121" s="15" t="s">
        <v>8</v>
      </c>
      <c r="F121" s="16">
        <f ca="1">SUMIF(B1:B118,C121,E1:E118)</f>
        <v>13.14</v>
      </c>
    </row>
    <row r="122" customHeight="1" spans="3:6">
      <c r="C122" s="23" t="s">
        <v>105</v>
      </c>
      <c r="D122" s="24"/>
      <c r="E122" s="25" t="s">
        <v>10</v>
      </c>
      <c r="F122" s="16">
        <f ca="1">SUMIF(B1:B119,C122,E1:E119)</f>
        <v>11.2</v>
      </c>
    </row>
    <row r="123" customHeight="1" spans="3:6">
      <c r="C123" s="23" t="s">
        <v>106</v>
      </c>
      <c r="D123" s="24"/>
      <c r="E123" s="25" t="s">
        <v>8</v>
      </c>
      <c r="F123" s="16">
        <f ca="1">SUMIF(B1:B120,C123,E1:E120)</f>
        <v>6.72</v>
      </c>
    </row>
    <row r="124" customHeight="1" spans="3:6">
      <c r="C124" s="23" t="s">
        <v>109</v>
      </c>
      <c r="D124" s="24"/>
      <c r="E124" s="25" t="s">
        <v>8</v>
      </c>
      <c r="F124" s="16">
        <f ca="1">SUMIF(B1:B121,C124,E1:E121)</f>
        <v>516</v>
      </c>
    </row>
    <row r="125" customHeight="1" spans="3:6">
      <c r="C125" s="23" t="s">
        <v>110</v>
      </c>
      <c r="D125" s="24"/>
      <c r="E125" s="25" t="s">
        <v>10</v>
      </c>
      <c r="F125" s="16">
        <f ca="1">SUMIF(B1:B122,C125,E1:E122)</f>
        <v>127</v>
      </c>
    </row>
    <row r="126" customHeight="1" spans="3:6">
      <c r="C126" s="23" t="s">
        <v>112</v>
      </c>
      <c r="D126" s="24"/>
      <c r="E126" s="25" t="s">
        <v>113</v>
      </c>
      <c r="F126" s="16">
        <f ca="1">SUMIF(B1:B123,C126,E1:E123)</f>
        <v>3</v>
      </c>
    </row>
    <row r="127" customHeight="1" spans="3:6">
      <c r="C127" s="23" t="s">
        <v>115</v>
      </c>
      <c r="D127" s="24"/>
      <c r="E127" s="25" t="s">
        <v>116</v>
      </c>
      <c r="F127" s="16">
        <f ca="1">SUMIF(B1:B121,C127,E1:E121)</f>
        <v>21</v>
      </c>
    </row>
    <row r="128" customHeight="1" spans="3:6">
      <c r="C128" s="23" t="s">
        <v>117</v>
      </c>
      <c r="D128" s="24"/>
      <c r="E128" s="25" t="s">
        <v>10</v>
      </c>
      <c r="F128" s="16">
        <f ca="1">SUMIF(B1:B122,C128,E1:E122)</f>
        <v>1</v>
      </c>
    </row>
    <row r="129" customHeight="1" spans="3:6">
      <c r="C129" s="23" t="s">
        <v>118</v>
      </c>
      <c r="D129" s="24"/>
      <c r="E129" s="25" t="s">
        <v>10</v>
      </c>
      <c r="F129" s="16">
        <f ca="1">SUMIF(B1:B130,C129,E1:E130)</f>
        <v>31.93</v>
      </c>
    </row>
    <row r="130" customHeight="1" spans="3:6">
      <c r="C130" s="23" t="s">
        <v>120</v>
      </c>
      <c r="D130" s="24"/>
      <c r="E130" s="25" t="s">
        <v>10</v>
      </c>
      <c r="F130" s="16">
        <f ca="1">SUMIF(B1:B130,C130,E1:E130)</f>
        <v>95.79</v>
      </c>
    </row>
  </sheetData>
  <autoFilter xmlns:etc="http://www.wps.cn/officeDocument/2017/etCustomData" ref="A1:F91" etc:filterBottomFollowUsedRange="0">
    <extLst/>
  </autoFilter>
  <mergeCells count="38"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长沙电力职业技术学院27号楼外立面改造项目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小丸子.y</cp:lastModifiedBy>
  <dcterms:created xsi:type="dcterms:W3CDTF">2024-11-13T06:23:00Z</dcterms:created>
  <dcterms:modified xsi:type="dcterms:W3CDTF">2026-07-31T02:05:45Z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8BDC0D272E2D4298969241E5597507E1_13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